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5" i="1" l="1"/>
  <c r="S5" i="1"/>
  <c r="P5" i="1"/>
  <c r="L5" i="1"/>
  <c r="M5" i="1" s="1"/>
  <c r="C5" i="1"/>
  <c r="F5" i="1" l="1"/>
  <c r="D5" i="1"/>
  <c r="K5" i="1" s="1"/>
  <c r="E5" i="1"/>
  <c r="G5" i="1"/>
  <c r="I5" i="1" l="1"/>
  <c r="H5" i="1"/>
  <c r="J5" i="1"/>
</calcChain>
</file>

<file path=xl/sharedStrings.xml><?xml version="1.0" encoding="utf-8"?>
<sst xmlns="http://schemas.openxmlformats.org/spreadsheetml/2006/main" count="26" uniqueCount="26">
  <si>
    <t>Сводная информация для портала   открытые бюджеты</t>
  </si>
  <si>
    <t>1 квартал 2021</t>
  </si>
  <si>
    <t>№</t>
  </si>
  <si>
    <t>Наименование</t>
  </si>
  <si>
    <t>в месяц  МБ+РБ</t>
  </si>
  <si>
    <t>з/пл  за год</t>
  </si>
  <si>
    <t>налоги</t>
  </si>
  <si>
    <t>Коомунальные расходы</t>
  </si>
  <si>
    <t>приобретения</t>
  </si>
  <si>
    <t>тыс.тенге</t>
  </si>
  <si>
    <t>111  год</t>
  </si>
  <si>
    <t>з/пл                                  1 квартал</t>
  </si>
  <si>
    <t>отоплен за отопительый сезон</t>
  </si>
  <si>
    <t>в месяц отоп</t>
  </si>
  <si>
    <t>отопление                      1 кв</t>
  </si>
  <si>
    <t>эл/энергия год</t>
  </si>
  <si>
    <t>эл/энергия 1 кв</t>
  </si>
  <si>
    <t xml:space="preserve">эл.энергия 1 квартал </t>
  </si>
  <si>
    <t>услуги связи год</t>
  </si>
  <si>
    <t>услуги связи 1 кв</t>
  </si>
  <si>
    <t>вода канализ</t>
  </si>
  <si>
    <t>вода канализ    1 кварт</t>
  </si>
  <si>
    <t>учебники</t>
  </si>
  <si>
    <t xml:space="preserve">Общие затраты школ  за год </t>
  </si>
  <si>
    <t>Ортакская средняя школа</t>
  </si>
  <si>
    <t xml:space="preserve">данные берутся с накладных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</si>
</sst>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36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3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4" fillId="2" borderId="3" xfId="1" applyFont="1" applyFill="1" applyBorder="1" applyAlignment="1">
      <alignment horizontal="center" vertical="center" wrapText="1"/>
    </xf>
    <xf numFmtId="165" fontId="5" fillId="2" borderId="3" xfId="1" applyFont="1" applyFill="1" applyBorder="1" applyAlignment="1">
      <alignment vertical="top" wrapText="1"/>
    </xf>
    <xf numFmtId="4" fontId="0" fillId="2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.DESKTOP-MOUQ0A6/Downloads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>
        <row r="6">
          <cell r="J6">
            <v>12873168.007379351</v>
          </cell>
        </row>
        <row r="25">
          <cell r="J25">
            <v>6848269.5907918485</v>
          </cell>
        </row>
      </sheetData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E14" sqref="E14"/>
    </sheetView>
  </sheetViews>
  <sheetFormatPr defaultRowHeight="15" x14ac:dyDescent="0.25"/>
  <cols>
    <col min="1" max="1" width="3.5703125" customWidth="1"/>
    <col min="2" max="2" width="16.85546875" customWidth="1"/>
    <col min="14" max="14" width="10.7109375" customWidth="1"/>
    <col min="17" max="17" width="11.28515625" customWidth="1"/>
    <col min="24" max="24" width="11.28515625" customWidth="1"/>
  </cols>
  <sheetData>
    <row r="1" spans="1:27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4"/>
      <c r="O1" s="4"/>
      <c r="P1" s="5"/>
      <c r="Q1" s="4"/>
      <c r="R1" s="4"/>
      <c r="S1" s="5"/>
      <c r="T1" s="4"/>
      <c r="U1" s="4"/>
      <c r="V1" s="4"/>
      <c r="W1" s="4"/>
      <c r="X1" s="6"/>
      <c r="Y1" s="7"/>
      <c r="Z1" s="7"/>
      <c r="AA1" s="7"/>
    </row>
    <row r="2" spans="1:27" x14ac:dyDescent="0.25">
      <c r="A2" s="1"/>
      <c r="B2" s="8"/>
      <c r="C2" s="9"/>
      <c r="D2" s="9"/>
      <c r="E2" s="9" t="s">
        <v>1</v>
      </c>
      <c r="F2" s="9"/>
      <c r="G2" s="3"/>
      <c r="H2" s="3"/>
      <c r="I2" s="3"/>
      <c r="J2" s="3"/>
      <c r="K2" s="3"/>
      <c r="L2" s="4"/>
      <c r="M2" s="4"/>
      <c r="N2" s="4"/>
      <c r="O2" s="4"/>
      <c r="P2" s="5"/>
      <c r="Q2" s="4"/>
      <c r="R2" s="4"/>
      <c r="S2" s="5"/>
      <c r="T2" s="4"/>
      <c r="U2" s="4"/>
      <c r="V2" s="4"/>
      <c r="W2" s="4"/>
      <c r="X2" s="6"/>
      <c r="Y2" s="7"/>
      <c r="Z2" s="7"/>
      <c r="AA2" s="7"/>
    </row>
    <row r="3" spans="1:27" ht="30" customHeight="1" x14ac:dyDescent="0.25">
      <c r="A3" s="10" t="s">
        <v>2</v>
      </c>
      <c r="B3" s="11" t="s">
        <v>3</v>
      </c>
      <c r="C3" s="12"/>
      <c r="D3" s="13" t="s">
        <v>4</v>
      </c>
      <c r="E3" s="13"/>
      <c r="F3" s="13"/>
      <c r="G3" s="14" t="s">
        <v>5</v>
      </c>
      <c r="H3" s="15" t="s">
        <v>6</v>
      </c>
      <c r="I3" s="15"/>
      <c r="J3" s="15"/>
      <c r="K3" s="16"/>
      <c r="L3" s="17" t="s">
        <v>7</v>
      </c>
      <c r="M3" s="17"/>
      <c r="N3" s="17"/>
      <c r="O3" s="17"/>
      <c r="P3" s="17"/>
      <c r="Q3" s="17"/>
      <c r="R3" s="17"/>
      <c r="S3" s="17"/>
      <c r="T3" s="17"/>
      <c r="U3" s="18"/>
      <c r="V3" s="18"/>
      <c r="W3" s="17" t="s">
        <v>8</v>
      </c>
      <c r="X3" s="19" t="s">
        <v>9</v>
      </c>
      <c r="Y3" s="7"/>
      <c r="Z3" s="7"/>
      <c r="AA3" s="7"/>
    </row>
    <row r="4" spans="1:27" ht="50.25" customHeight="1" x14ac:dyDescent="0.25">
      <c r="A4" s="20"/>
      <c r="B4" s="21"/>
      <c r="C4" s="22">
        <v>111</v>
      </c>
      <c r="D4" s="22">
        <v>121</v>
      </c>
      <c r="E4" s="22">
        <v>122</v>
      </c>
      <c r="F4" s="22">
        <v>124</v>
      </c>
      <c r="G4" s="14" t="s">
        <v>10</v>
      </c>
      <c r="H4" s="16">
        <v>121</v>
      </c>
      <c r="I4" s="16">
        <v>122</v>
      </c>
      <c r="J4" s="16">
        <v>124</v>
      </c>
      <c r="K4" s="16" t="s">
        <v>11</v>
      </c>
      <c r="L4" s="16" t="s">
        <v>12</v>
      </c>
      <c r="M4" s="16" t="s">
        <v>13</v>
      </c>
      <c r="N4" s="16" t="s">
        <v>14</v>
      </c>
      <c r="O4" s="23" t="s">
        <v>15</v>
      </c>
      <c r="P4" s="23" t="s">
        <v>16</v>
      </c>
      <c r="Q4" s="24" t="s">
        <v>17</v>
      </c>
      <c r="R4" s="24" t="s">
        <v>18</v>
      </c>
      <c r="S4" s="25" t="s">
        <v>19</v>
      </c>
      <c r="T4" s="24" t="s">
        <v>20</v>
      </c>
      <c r="U4" s="24" t="s">
        <v>21</v>
      </c>
      <c r="V4" s="24" t="s">
        <v>22</v>
      </c>
      <c r="W4" s="17"/>
      <c r="X4" s="26" t="s">
        <v>23</v>
      </c>
      <c r="Y4" s="7"/>
      <c r="Z4" s="7"/>
      <c r="AA4" s="7"/>
    </row>
    <row r="5" spans="1:27" s="7" customFormat="1" ht="63" x14ac:dyDescent="0.25">
      <c r="A5" s="31">
        <v>1</v>
      </c>
      <c r="B5" s="32" t="s">
        <v>24</v>
      </c>
      <c r="C5" s="27">
        <f>'[1]Свод '!$J$25/1000</f>
        <v>6848.2695907918487</v>
      </c>
      <c r="D5" s="28">
        <f t="shared" ref="D5" si="0">(C5-C5*10%)*6%</f>
        <v>369.80655790275978</v>
      </c>
      <c r="E5" s="28">
        <f t="shared" ref="E5" si="1">(C5-C5*10%)*3.5%</f>
        <v>215.72049210994325</v>
      </c>
      <c r="F5" s="28">
        <f t="shared" ref="F5" si="2">C5*2%</f>
        <v>136.96539181583697</v>
      </c>
      <c r="G5" s="29">
        <f t="shared" ref="G5" si="3">C5*12</f>
        <v>82179.235089502181</v>
      </c>
      <c r="H5" s="29">
        <f t="shared" ref="H5" si="4">(G5-G5*10%)*6%</f>
        <v>4437.6786948331173</v>
      </c>
      <c r="I5" s="29">
        <f t="shared" ref="I5" si="5">(G5-G5*10%)*3.5%</f>
        <v>2588.6459053193189</v>
      </c>
      <c r="J5" s="29">
        <f t="shared" ref="J5" si="6">G5*2%</f>
        <v>1643.5847017900437</v>
      </c>
      <c r="K5" s="29">
        <f t="shared" ref="K5" si="7">(C5+D5+E5+F5)*3</f>
        <v>22712.286097861164</v>
      </c>
      <c r="L5" s="29">
        <f>6694+81</f>
        <v>6775</v>
      </c>
      <c r="M5" s="29">
        <f t="shared" ref="M5" si="8">L5/7</f>
        <v>967.85714285714289</v>
      </c>
      <c r="N5" s="29">
        <v>2295</v>
      </c>
      <c r="O5" s="30">
        <v>226.1</v>
      </c>
      <c r="P5" s="33">
        <f t="shared" ref="P5" si="9">O5/12</f>
        <v>18.841666666666665</v>
      </c>
      <c r="Q5" s="30">
        <v>99025</v>
      </c>
      <c r="R5" s="30">
        <v>354</v>
      </c>
      <c r="S5" s="33">
        <f t="shared" ref="S5" si="10">R5/12*3</f>
        <v>88.5</v>
      </c>
      <c r="T5" s="30">
        <v>50</v>
      </c>
      <c r="U5" s="30">
        <f t="shared" ref="U5" si="11">T5/12*3</f>
        <v>12.5</v>
      </c>
      <c r="V5" s="34" t="s">
        <v>25</v>
      </c>
      <c r="W5" s="35"/>
      <c r="X5" s="19">
        <v>25226</v>
      </c>
    </row>
  </sheetData>
  <mergeCells count="6">
    <mergeCell ref="B1:I1"/>
    <mergeCell ref="D3:F3"/>
    <mergeCell ref="H3:J3"/>
    <mergeCell ref="L3:T3"/>
    <mergeCell ref="W3:W4"/>
    <mergeCell ref="V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2021-03-04T09:12:04Z</dcterms:created>
  <dcterms:modified xsi:type="dcterms:W3CDTF">2021-03-04T09:17:56Z</dcterms:modified>
</cp:coreProperties>
</file>