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ya\Desktop\"/>
    </mc:Choice>
  </mc:AlternateContent>
  <xr:revisionPtr revIDLastSave="0" documentId="8_{E1B9BA7C-7AFA-4E03-9105-84886EFE17D1}" xr6:coauthVersionLast="47" xr6:coauthVersionMax="47" xr10:uidLastSave="{00000000-0000-0000-0000-000000000000}"/>
  <bookViews>
    <workbookView xWindow="-120" yWindow="-120" windowWidth="29040" windowHeight="15840" xr2:uid="{B80C3953-E1AB-4BC7-9A0D-B6105835C610}"/>
  </bookViews>
  <sheets>
    <sheet name="Лист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J8" i="1"/>
  <c r="I8" i="1"/>
  <c r="G8" i="1"/>
  <c r="H8" i="1" s="1"/>
  <c r="E8" i="1"/>
  <c r="C8" i="1"/>
  <c r="D8" i="1" s="1"/>
  <c r="K8" i="1" l="1"/>
  <c r="T8" i="1" s="1"/>
  <c r="F8" i="1"/>
</calcChain>
</file>

<file path=xl/sharedStrings.xml><?xml version="1.0" encoding="utf-8"?>
<sst xmlns="http://schemas.openxmlformats.org/spreadsheetml/2006/main" count="22" uniqueCount="22">
  <si>
    <t xml:space="preserve">Сводная информация по открытым бюджетам  за 2023 год </t>
  </si>
  <si>
    <t>в тыс.тенге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</si>
  <si>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</si>
  <si>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</si>
  <si>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</si>
  <si>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</si>
  <si>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</si>
  <si>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</si>
  <si>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оплата работ услуг/медосмотр, выкачка</t>
  </si>
  <si>
    <t xml:space="preserve">Общие затраты школ на 2023 год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</si>
  <si>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</si>
  <si>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</si>
  <si>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</si>
  <si>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</si>
  <si>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</si>
  <si>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</si>
  <si>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расход угля</t>
  </si>
  <si>
    <t>эл/энергия год</t>
  </si>
  <si>
    <t>услуги связи год/152</t>
  </si>
  <si>
    <t xml:space="preserve">вода </t>
  </si>
  <si>
    <t>Ортакская средняя школа</t>
  </si>
  <si>
    <t>Мектеп директоры:              Е.Ж.Бейсембаев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</si>
</sst>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164" fontId="10" fillId="2" borderId="7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2">
    <cellStyle name="Excel Built-in Normal" xfId="1" xr:uid="{ACB54638-DA85-45F1-80A2-B093C6DAEA1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88;&#1080;&#1092;%2001.09.2023%20&#8212;%20&#1080;&#1089;&#1087;&#1088;&#1072;&#1074;&#1083;\&#1064;&#1058;&#1040;&#1058;&#1053;&#1054;&#1045;%20&#1064;&#1050;&#1054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25">
          <cell r="J25">
            <v>6848269.5907918485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ка"/>
      <sheetName val="Еликты"/>
      <sheetName val="Бирлестык"/>
      <sheetName val="Еленовка"/>
      <sheetName val="Доломитово"/>
      <sheetName val="ЗСШ №1"/>
      <sheetName val="ЗКСШ"/>
      <sheetName val="1 окт ЗСШ №2 гард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10 окт Ортагаш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с ноября Була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17 окт к-егис"/>
      <sheetName val="К-егис"/>
      <sheetName val="Васильковка"/>
      <sheetName val="Мало-тюкты"/>
      <sheetName val="17 окт Ескенижал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>
        <row r="7">
          <cell r="L7">
            <v>222545.24427150018</v>
          </cell>
        </row>
        <row r="27">
          <cell r="L27">
            <v>124884.16688087296</v>
          </cell>
        </row>
      </sheetData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88A5-1873-4C2B-83C9-2CFF4C9779EC}">
  <dimension ref="A1:T12"/>
  <sheetViews>
    <sheetView tabSelected="1" workbookViewId="0">
      <selection activeCell="I29" sqref="I28:I29"/>
    </sheetView>
  </sheetViews>
  <sheetFormatPr defaultRowHeight="15" x14ac:dyDescent="0.25"/>
  <cols>
    <col min="1" max="1" width="5.42578125" customWidth="1"/>
    <col min="3" max="3" width="13.85546875" customWidth="1"/>
    <col min="16" max="16" width="11.42578125" customWidth="1"/>
  </cols>
  <sheetData>
    <row r="1" spans="1:20" ht="20.25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3"/>
      <c r="O1" s="3"/>
      <c r="P1" s="3"/>
      <c r="Q1" s="3"/>
      <c r="R1" s="3"/>
      <c r="S1" s="3"/>
      <c r="T1" s="6"/>
    </row>
    <row r="2" spans="1:20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>
        <v>45001</v>
      </c>
      <c r="Q2" s="9"/>
      <c r="R2" s="9"/>
      <c r="S2" s="9"/>
      <c r="T2" t="s">
        <v>1</v>
      </c>
    </row>
    <row r="3" spans="1:20" ht="31.5" x14ac:dyDescent="0.25">
      <c r="A3" s="10" t="s">
        <v>2</v>
      </c>
      <c r="B3" s="11" t="s">
        <v>3</v>
      </c>
      <c r="C3" s="12"/>
      <c r="D3" s="12"/>
      <c r="E3" s="12"/>
      <c r="F3" s="12"/>
      <c r="G3" s="13" t="s">
        <v>4</v>
      </c>
      <c r="H3" s="14" t="s">
        <v>5</v>
      </c>
      <c r="I3" s="15"/>
      <c r="J3" s="16"/>
      <c r="K3" s="15" t="s">
        <v>6</v>
      </c>
      <c r="L3" s="17" t="s">
        <v>7</v>
      </c>
      <c r="M3" s="18"/>
      <c r="N3" s="18"/>
      <c r="O3" s="18"/>
      <c r="P3" s="19"/>
      <c r="Q3" s="20"/>
      <c r="R3" s="21" t="s">
        <v>8</v>
      </c>
      <c r="S3" s="21"/>
      <c r="T3" s="22" t="s">
        <v>9</v>
      </c>
    </row>
    <row r="4" spans="1:20" ht="15.75" x14ac:dyDescent="0.25">
      <c r="A4" s="23"/>
      <c r="B4" s="24"/>
      <c r="C4" s="24"/>
      <c r="D4" s="24"/>
      <c r="E4" s="24"/>
      <c r="F4" s="24"/>
      <c r="G4" s="24"/>
      <c r="H4" s="24"/>
      <c r="I4" s="24"/>
      <c r="J4" s="25"/>
      <c r="K4" s="26"/>
      <c r="L4" s="27"/>
      <c r="M4" s="28"/>
      <c r="N4" s="27"/>
      <c r="O4" s="27"/>
      <c r="P4" s="27"/>
      <c r="Q4" s="29"/>
      <c r="R4" s="30"/>
      <c r="S4" s="30"/>
      <c r="T4" s="31"/>
    </row>
    <row r="5" spans="1:20" ht="15.75" x14ac:dyDescent="0.25">
      <c r="A5" s="23"/>
      <c r="B5" s="32"/>
      <c r="C5" s="33"/>
      <c r="D5" s="33"/>
      <c r="E5" s="33"/>
      <c r="F5" s="33"/>
      <c r="G5" s="25"/>
      <c r="H5" s="25"/>
      <c r="I5" s="25"/>
      <c r="J5" s="25"/>
      <c r="K5" s="26"/>
      <c r="L5" s="27"/>
      <c r="M5" s="28"/>
      <c r="N5" s="27"/>
      <c r="O5" s="27"/>
      <c r="P5" s="27"/>
      <c r="Q5" s="29"/>
      <c r="R5" s="30"/>
      <c r="S5" s="30"/>
      <c r="T5" s="31"/>
    </row>
    <row r="6" spans="1:20" ht="15.75" x14ac:dyDescent="0.25">
      <c r="A6" s="34"/>
      <c r="B6" s="35"/>
      <c r="C6" s="36"/>
      <c r="D6" s="37" t="s">
        <v>10</v>
      </c>
      <c r="E6" s="37"/>
      <c r="F6" s="37"/>
      <c r="G6" s="38" t="s">
        <v>11</v>
      </c>
      <c r="H6" s="39" t="s">
        <v>12</v>
      </c>
      <c r="I6" s="39"/>
      <c r="J6" s="39"/>
      <c r="K6" s="26"/>
      <c r="L6" s="40" t="s">
        <v>13</v>
      </c>
      <c r="M6" s="40"/>
      <c r="N6" s="40"/>
      <c r="O6" s="40"/>
      <c r="P6" s="41" t="s">
        <v>14</v>
      </c>
      <c r="Q6" s="29"/>
      <c r="R6" s="30"/>
      <c r="S6" s="30"/>
      <c r="T6" s="31"/>
    </row>
    <row r="7" spans="1:20" ht="47.25" x14ac:dyDescent="0.25">
      <c r="A7" s="34"/>
      <c r="B7" s="35"/>
      <c r="C7" s="36">
        <v>111</v>
      </c>
      <c r="D7" s="36">
        <v>121</v>
      </c>
      <c r="E7" s="36">
        <v>122</v>
      </c>
      <c r="F7" s="36">
        <v>124</v>
      </c>
      <c r="G7" s="38" t="s">
        <v>15</v>
      </c>
      <c r="H7" s="38">
        <v>121</v>
      </c>
      <c r="I7" s="38">
        <v>122</v>
      </c>
      <c r="J7" s="38">
        <v>124</v>
      </c>
      <c r="K7" s="42"/>
      <c r="L7" s="38" t="s">
        <v>16</v>
      </c>
      <c r="M7" s="43" t="s">
        <v>17</v>
      </c>
      <c r="N7" s="44" t="s">
        <v>18</v>
      </c>
      <c r="O7" s="44" t="s">
        <v>19</v>
      </c>
      <c r="P7" s="45"/>
      <c r="Q7" s="46"/>
      <c r="R7" s="47"/>
      <c r="S7" s="47"/>
      <c r="T7" s="48"/>
    </row>
    <row r="8" spans="1:20" ht="63" x14ac:dyDescent="0.25">
      <c r="A8" s="49">
        <v>1</v>
      </c>
      <c r="B8" s="50" t="s">
        <v>20</v>
      </c>
      <c r="C8" s="51">
        <f>'[1]Свод '!$J$25/1000</f>
        <v>6848.2695907918487</v>
      </c>
      <c r="D8" s="51">
        <f t="shared" ref="D8" si="0">(C8-C8*10%)*6%</f>
        <v>369.80655790275978</v>
      </c>
      <c r="E8" s="51">
        <f t="shared" ref="E8" si="1">(C8-C8*10%)*3.5%</f>
        <v>215.72049210994325</v>
      </c>
      <c r="F8" s="51">
        <f t="shared" ref="F8" si="2">C8*2%</f>
        <v>136.96539181583697</v>
      </c>
      <c r="G8" s="52">
        <f>'[2]Свод '!$L$27</f>
        <v>124884.16688087296</v>
      </c>
      <c r="H8" s="52">
        <f t="shared" ref="H8" si="3">(G8-G8*10%)*6%</f>
        <v>6743.74501156714</v>
      </c>
      <c r="I8" s="52">
        <f t="shared" ref="I8" si="4">(G8-G8*10%)*3.5%</f>
        <v>3933.8512567474986</v>
      </c>
      <c r="J8" s="52">
        <f t="shared" ref="J8" si="5">G8*3%</f>
        <v>3746.5250064261886</v>
      </c>
      <c r="K8" s="52">
        <f t="shared" ref="K8" si="6">G8+H8+I8+J8</f>
        <v>139308.28815561379</v>
      </c>
      <c r="L8" s="53">
        <v>5186</v>
      </c>
      <c r="M8" s="54">
        <f>289+13</f>
        <v>302</v>
      </c>
      <c r="N8" s="54">
        <f>133+13</f>
        <v>146</v>
      </c>
      <c r="O8" s="55">
        <v>83</v>
      </c>
      <c r="P8" s="56"/>
      <c r="Q8" s="57"/>
      <c r="R8" s="58">
        <v>250</v>
      </c>
      <c r="S8" s="58"/>
      <c r="T8" s="59">
        <f t="shared" ref="T8" si="7">K8+L8+M8+N8+O8+Q8+P8+R8+S8</f>
        <v>145275.28815561379</v>
      </c>
    </row>
    <row r="12" spans="1:20" ht="20.25" x14ac:dyDescent="0.3">
      <c r="G12" s="61" t="s">
        <v>21</v>
      </c>
      <c r="H12" s="60"/>
      <c r="I12" s="60"/>
      <c r="J12" s="60"/>
      <c r="K12" s="60"/>
      <c r="L12" s="60"/>
      <c r="M12" s="60"/>
      <c r="N12" s="60"/>
    </row>
  </sheetData>
  <mergeCells count="15">
    <mergeCell ref="G12:N12"/>
    <mergeCell ref="R3:R7"/>
    <mergeCell ref="S3:S7"/>
    <mergeCell ref="T3:T7"/>
    <mergeCell ref="B4:I4"/>
    <mergeCell ref="D6:F6"/>
    <mergeCell ref="H6:J6"/>
    <mergeCell ref="L6:O6"/>
    <mergeCell ref="P6:P7"/>
    <mergeCell ref="B1:J1"/>
    <mergeCell ref="B2:O2"/>
    <mergeCell ref="H3:J3"/>
    <mergeCell ref="K3:K7"/>
    <mergeCell ref="L3:P3"/>
    <mergeCell ref="Q3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galya2018009@gmail.com</dc:creator>
  <cp:lastModifiedBy>galya2018009@gmail.com</cp:lastModifiedBy>
  <dcterms:created xsi:type="dcterms:W3CDTF">2024-02-05T17:13:46Z</dcterms:created>
  <dcterms:modified xsi:type="dcterms:W3CDTF">2024-02-05T17:17:08Z</dcterms:modified>
</cp:coreProperties>
</file>